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 004-2023-CP PERFURAÇÃO DE POÇOS\LOTE II   - BAIRRO SÃO TOMÉ\GEO OBRAS\"/>
    </mc:Choice>
  </mc:AlternateContent>
  <xr:revisionPtr revIDLastSave="0" documentId="8_{98B75806-CF2C-4052-955D-67315E3B21AF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 s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G254" i="3" l="1"/>
  <c r="F58" i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<sst xmlns="http://schemas.openxmlformats.org/spreadsheetml/2006/main" count="2508" uniqueCount="935">
  <si>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</si>
  <si>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</si>
  <si>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</si>
  <si>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</si>
  <si>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</si>
  <si>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</si>
  <si>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</si>
  <si>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</si>
  <si>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</si>
  <si>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</si>
  <si>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</si>
  <si>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</si>
  <si>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</si>
  <si>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</si>
  <si>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</si>
  <si>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</si>
  <si>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</si>
  <si>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</si>
  <si>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</si>
  <si>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</si>
  <si>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</si>
  <si>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</si>
  <si>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</si>
  <si>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</si>
  <si>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</si>
  <si>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</si>
  <si>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</si>
  <si>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</si>
  <si>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</si>
  <si>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</si>
  <si>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</si>
  <si>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</si>
  <si>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</si>
  <si>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</si>
  <si>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</si>
  <si>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</si>
  <si>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</si>
  <si>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</si>
  <si>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</si>
  <si>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</si>
  <si>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</si>
  <si>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</si>
  <si>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</si>
  <si>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</si>
  <si>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</si>
  <si>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</si>
  <si>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</si>
  <si>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</si>
  <si>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</si>
  <si>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</si>
  <si>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</si>
  <si>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</si>
  <si>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</si>
  <si>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</si>
  <si>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</si>
  <si>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</si>
  <si>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</si>
  <si>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</si>
  <si>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</si>
  <si>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</si>
  <si>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</si>
  <si>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</si>
  <si>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</si>
  <si>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</si>
  <si>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</si>
  <si>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</si>
  <si>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</si>
  <si>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</si>
  <si>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</si>
  <si>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</si>
  <si>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</si>
  <si>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</si>
  <si>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</si>
  <si>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</si>
  <si>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</si>
  <si>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</si>
  <si>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</si>
  <si>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</si>
  <si>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</si>
  <si>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</si>
  <si>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</si>
  <si>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</si>
  <si>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</si>
  <si>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</si>
  <si>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</si>
  <si>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</si>
  <si>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</si>
  <si>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</si>
  <si>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</si>
  <si>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</si>
  <si>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</si>
  <si>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</si>
  <si>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</si>
  <si>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</si>
  <si>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</si>
  <si>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</si>
  <si>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</si>
  <si>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</si>
  <si>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</si>
  <si>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</si>
  <si>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</si>
  <si>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</si>
  <si>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</si>
  <si>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</si>
  <si>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</si>
  <si>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</si>
  <si>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</si>
  <si>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</si>
  <si>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</si>
  <si>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</si>
  <si>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</si>
  <si>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</si>
  <si>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</si>
  <si>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</si>
  <si>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</si>
  <si>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</si>
  <si>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</si>
  <si>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</si>
  <si>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</si>
  <si>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</si>
  <si>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</si>
  <si>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</si>
  <si>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</si>
  <si>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</si>
  <si>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</si>
  <si>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</si>
  <si>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</si>
  <si>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</si>
  <si>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</si>
  <si>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</si>
  <si>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</si>
  <si>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</si>
  <si>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</si>
  <si>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</si>
  <si>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</si>
  <si>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</si>
  <si>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</si>
  <si>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</si>
  <si>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</si>
  <si>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</si>
  <si>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</si>
  <si>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</si>
  <si>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</si>
  <si>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</si>
  <si>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</si>
  <si>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</si>
  <si>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</si>
  <si>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</si>
  <si>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</si>
  <si>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</si>
  <si>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</si>
  <si>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</si>
  <si>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</si>
  <si>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</si>
  <si>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</si>
  <si>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</si>
  <si>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</si>
  <si>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</si>
  <si>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</si>
  <si>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</si>
  <si>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</si>
  <si>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</si>
  <si>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</si>
  <si>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</si>
  <si>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</si>
  <si>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</si>
  <si>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</si>
  <si>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</si>
  <si>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</si>
  <si>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</si>
  <si>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</si>
  <si>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</si>
  <si>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</si>
  <si>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</si>
  <si>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</si>
  <si>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</si>
  <si>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</si>
  <si>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</si>
  <si>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</si>
  <si>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</si>
  <si>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</si>
  <si>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</si>
  <si>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</si>
  <si>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</si>
  <si>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</si>
  <si>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</si>
  <si>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</si>
  <si>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</si>
  <si>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</si>
  <si>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</si>
  <si>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</si>
  <si>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</si>
  <si>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</si>
  <si>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</si>
  <si>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</si>
  <si>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</si>
  <si>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</si>
  <si>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</si>
  <si>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</si>
  <si>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</si>
  <si>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</si>
  <si>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</si>
  <si>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</si>
  <si>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</si>
  <si>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</si>
  <si>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</si>
  <si>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</si>
  <si>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</si>
  <si>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</si>
  <si>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</si>
  <si>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</si>
  <si>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</si>
  <si>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</si>
  <si>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</si>
  <si>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</si>
  <si>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</si>
  <si>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</si>
  <si>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</si>
  <si>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</si>
  <si>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</si>
  <si>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</si>
  <si>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</si>
  <si>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</si>
  <si>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</si>
  <si>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</si>
  <si>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</si>
  <si>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</si>
  <si>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</si>
  <si>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</si>
  <si>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</si>
  <si>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</si>
  <si>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</si>
  <si>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</si>
  <si>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</si>
  <si>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</si>
  <si>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</si>
  <si>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</si>
  <si>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</si>
  <si>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</si>
  <si>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</si>
  <si>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</si>
  <si>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</si>
  <si>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</si>
  <si>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</si>
  <si>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</si>
  <si>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</si>
  <si>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</si>
  <si>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</si>
  <si>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</si>
  <si>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</si>
  <si>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</si>
  <si>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</si>
  <si>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</si>
  <si>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</si>
  <si>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</si>
  <si>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</si>
  <si>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</si>
  <si>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</si>
  <si>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</si>
  <si>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</si>
  <si>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</si>
  <si>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</si>
  <si>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</si>
  <si>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</si>
  <si>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</si>
  <si>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</si>
  <si>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</si>
  <si>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</si>
  <si>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</si>
  <si>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</si>
  <si>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</si>
  <si>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</si>
  <si>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</si>
  <si>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</si>
  <si>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</si>
  <si>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</si>
  <si>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</si>
  <si>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</si>
  <si>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</si>
  <si>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</si>
  <si>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</si>
  <si>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</si>
  <si>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</si>
  <si>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</si>
  <si>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</si>
  <si>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</si>
  <si>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</si>
  <si>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</si>
  <si>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</si>
  <si>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</si>
  <si>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</si>
  <si>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</si>
  <si>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</si>
  <si>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</si>
  <si>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</si>
  <si>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</si>
  <si>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</si>
  <si>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</si>
  <si>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</si>
  <si>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</si>
  <si>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</si>
  <si>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</si>
  <si>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</si>
  <si>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</si>
  <si>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</si>
  <si>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</si>
  <si>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</si>
  <si>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</si>
  <si>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</si>
  <si>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</si>
  <si>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</si>
  <si>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</si>
  <si>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</si>
  <si>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</si>
  <si>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</si>
  <si>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</si>
  <si>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</si>
  <si>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</si>
  <si>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</si>
  <si>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</si>
  <si>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</si>
  <si>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</si>
  <si>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</si>
  <si>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</si>
  <si>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</si>
  <si>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</si>
  <si>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</si>
  <si>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</si>
  <si>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</si>
  <si>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</si>
  <si>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</si>
  <si>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</si>
  <si>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</si>
  <si>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</si>
  <si>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</si>
  <si>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</si>
  <si>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</si>
  <si>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</si>
  <si>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</si>
  <si>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</si>
  <si>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</si>
  <si>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</si>
  <si>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</si>
  <si>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</si>
  <si>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</si>
  <si>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</si>
  <si>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</si>
  <si>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</si>
  <si>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</si>
  <si>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</si>
  <si>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</si>
  <si>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</si>
  <si>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</si>
  <si>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</si>
  <si>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</si>
  <si>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</si>
  <si>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</si>
  <si>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</si>
  <si>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</si>
  <si>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</si>
  <si>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</si>
  <si>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</si>
  <si>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</si>
  <si>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</si>
  <si>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</si>
  <si>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</si>
  <si>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</si>
  <si>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</si>
  <si>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</si>
  <si>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</si>
  <si>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</si>
  <si>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</si>
  <si>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</si>
  <si>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</si>
  <si>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</si>
  <si>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</si>
  <si>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</si>
  <si>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</si>
  <si>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</si>
  <si>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</si>
  <si>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</si>
  <si>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</si>
  <si>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</si>
  <si>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</si>
  <si>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</si>
  <si>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</si>
  <si>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</si>
  <si>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</si>
  <si>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</si>
  <si>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</si>
  <si>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</si>
  <si>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</si>
  <si>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</si>
  <si>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</si>
  <si>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</si>
  <si>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</si>
  <si>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</si>
  <si>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</si>
  <si>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</si>
  <si>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</si>
  <si>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</si>
  <si>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</si>
  <si>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</si>
  <si>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</si>
  <si>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</si>
  <si>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</si>
  <si>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</si>
  <si>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</si>
  <si>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</si>
  <si>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</si>
  <si>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</si>
  <si>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</si>
  <si>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</si>
  <si>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</si>
  <si>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</si>
  <si>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</si>
  <si>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</si>
  <si>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</si>
  <si>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</si>
  <si>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</si>
  <si>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</si>
  <si>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</si>
  <si>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</si>
  <si>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</si>
  <si>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</si>
  <si>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</si>
  <si>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</si>
  <si>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</si>
  <si>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</si>
  <si>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</si>
  <si>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</si>
  <si>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</si>
  <si>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</si>
  <si>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</si>
  <si>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</si>
  <si>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</si>
  <si>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</si>
  <si>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</si>
  <si>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</si>
  <si>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</si>
  <si>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</si>
  <si>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</si>
  <si>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</si>
  <si>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</si>
  <si>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</si>
  <si>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</si>
  <si>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</si>
  <si>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</si>
  <si>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</si>
  <si>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</si>
  <si>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</si>
  <si>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</si>
  <si>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</si>
  <si>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</si>
  <si>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</si>
  <si>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</si>
  <si>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</si>
  <si>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</si>
  <si>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</si>
  <si>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</si>
  <si>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</si>
  <si>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</si>
  <si>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</si>
  <si>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</si>
  <si>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</si>
  <si>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</si>
  <si>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</si>
  <si>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</si>
  <si>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</si>
  <si>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</si>
  <si>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</si>
  <si>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</si>
  <si>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</si>
  <si>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</si>
  <si>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</si>
  <si>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</si>
  <si>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</si>
  <si>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</si>
  <si>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</si>
  <si>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</si>
  <si>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</si>
  <si>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</si>
  <si>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</si>
  <si>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</si>
  <si>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</si>
  <si>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</si>
  <si>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</si>
  <si>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</si>
  <si>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</si>
  <si>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</si>
  <si>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</si>
  <si>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</si>
  <si>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</si>
  <si>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</si>
  <si>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</si>
  <si>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</si>
  <si>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</si>
  <si>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</si>
  <si>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</si>
  <si>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</si>
  <si>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</si>
  <si>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</si>
  <si>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</si>
  <si>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</si>
  <si>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</si>
  <si>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</si>
  <si>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</si>
  <si>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</si>
  <si>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</si>
  <si>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</si>
  <si>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</si>
  <si>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</si>
  <si>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</si>
  <si>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</si>
  <si>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</si>
  <si>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</si>
  <si>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</si>
  <si>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</si>
  <si>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</si>
  <si>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</si>
  <si>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</si>
  <si>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</si>
  <si>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</si>
  <si>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</si>
  <si>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</si>
  <si>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</si>
  <si>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</si>
  <si>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</si>
  <si>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</si>
  <si>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</si>
  <si>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</si>
  <si>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</si>
  <si>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</si>
  <si>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</si>
  <si>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</si>
  <si>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</si>
  <si>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</si>
  <si>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</si>
  <si>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</si>
  <si>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</si>
  <si>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</si>
  <si>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</si>
  <si>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</si>
  <si>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</si>
  <si>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</si>
  <si>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</si>
  <si>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</si>
  <si>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</si>
  <si>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</si>
  <si>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</si>
  <si>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</si>
  <si>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</si>
  <si>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</si>
  <si>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</si>
  <si>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</si>
  <si>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</si>
  <si>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</si>
  <si>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</si>
  <si>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</si>
  <si>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</si>
  <si>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</si>
  <si>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</si>
  <si>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</si>
  <si>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</si>
  <si>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</si>
  <si>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</si>
  <si>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</si>
  <si>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</si>
  <si>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</si>
  <si>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</si>
  <si>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</si>
  <si>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</si>
  <si>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</si>
  <si>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</si>
  <si>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</si>
  <si>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</si>
  <si>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</si>
  <si>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</si>
  <si>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</si>
  <si>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</si>
  <si>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</si>
  <si>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</si>
  <si>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</si>
  <si>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</si>
  <si>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</si>
  <si>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</si>
  <si>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</si>
  <si>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</si>
  <si>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</si>
  <si>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</si>
  <si>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</si>
  <si>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</si>
  <si>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</si>
  <si>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</si>
  <si>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</si>
  <si>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</si>
  <si>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</si>
  <si>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</si>
  <si>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</si>
  <si>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</si>
  <si>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</si>
  <si>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</si>
  <si>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</si>
  <si>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</si>
  <si>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</si>
  <si>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</si>
  <si>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</si>
  <si>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</si>
  <si>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</si>
  <si>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</si>
  <si>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</si>
  <si>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</si>
  <si>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</si>
  <si>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</si>
  <si>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</si>
  <si>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</si>
  <si>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</si>
  <si>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</si>
  <si>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</si>
  <si>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</si>
  <si>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</si>
  <si>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</si>
  <si>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</si>
  <si>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</si>
  <si>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</si>
  <si>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</si>
  <si>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</si>
  <si>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</si>
  <si>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</si>
  <si>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</si>
  <si>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</si>
  <si>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</si>
  <si>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</si>
  <si>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</si>
  <si>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</si>
  <si>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</si>
  <si>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</si>
  <si>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</si>
  <si>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</si>
  <si>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</si>
  <si>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</si>
  <si>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</si>
  <si>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</si>
  <si>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</si>
  <si>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</si>
  <si>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</si>
  <si>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</si>
  <si>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</si>
  <si>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</si>
  <si>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</si>
  <si>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</si>
  <si>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</si>
  <si>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</si>
  <si>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</si>
  <si>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</si>
  <si>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</si>
  <si>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</si>
  <si>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</si>
  <si>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</si>
  <si>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</si>
  <si>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</si>
  <si>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</si>
  <si>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</si>
  <si>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</si>
  <si>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</si>
  <si>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</si>
  <si>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</si>
  <si>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</si>
  <si>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</si>
  <si>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</si>
  <si>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</si>
  <si>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</si>
  <si>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</si>
  <si>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</si>
  <si>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</si>
  <si>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</si>
  <si>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</si>
  <si>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</si>
  <si>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</si>
  <si>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</si>
  <si>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</si>
  <si>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</si>
  <si>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</si>
  <si>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</si>
  <si>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</si>
  <si>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</si>
  <si>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</si>
  <si>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</si>
  <si>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</si>
  <si>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</si>
  <si>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</si>
  <si>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</si>
  <si>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</si>
  <si>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</si>
  <si>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</si>
  <si>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</si>
  <si>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</si>
  <si>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</si>
  <si>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</si>
  <si>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</si>
  <si>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</si>
  <si>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</si>
  <si>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</si>
  <si>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</si>
  <si>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</si>
  <si>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</si>
  <si>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</si>
  <si>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</si>
  <si>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</si>
  <si>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</si>
  <si>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</si>
  <si>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</si>
  <si>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</si>
  <si>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</si>
  <si>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</si>
  <si>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</si>
  <si>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</si>
  <si>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</si>
  <si>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</si>
  <si>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</si>
  <si>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</si>
  <si>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</si>
  <si>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</si>
  <si>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</si>
  <si>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</si>
  <si>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</si>
  <si>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</si>
  <si>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</si>
  <si>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</si>
  <si>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</si>
  <si>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</si>
  <si>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</si>
  <si>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</si>
  <si>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</si>
  <si>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</si>
  <si>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</si>
  <si>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</si>
  <si>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</si>
  <si>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</si>
  <si>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</si>
  <si>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</si>
  <si>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</si>
  <si>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</si>
  <si>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</si>
  <si>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</si>
  <si>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</si>
  <si>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</si>
  <si>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</si>
  <si>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</si>
  <si>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</si>
  <si>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</si>
  <si>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</si>
  <si>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</si>
  <si>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</si>
  <si>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</si>
  <si>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</si>
  <si>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</si>
  <si>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</si>
  <si>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</si>
  <si>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</si>
  <si>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</si>
  <si>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</si>
  <si>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</si>
  <si>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</si>
  <si>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</si>
  <si>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</si>
  <si>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</si>
  <si>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</si>
  <si>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</si>
  <si>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</si>
  <si>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</si>
  <si>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</si>
  <si>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</si>
  <si>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</si>
  <si>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</si>
  <si>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</si>
  <si>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</si>
  <si>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</si>
  <si>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</si>
  <si>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</si>
  <si>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</si>
  <si>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</si>
  <si>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</si>
  <si>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</si>
  <si>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</si>
  <si>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</si>
  <si>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</si>
  <si>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</si>
  <si>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</si>
  <si>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</si>
  <si>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</si>
  <si>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</si>
  <si>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</si>
  <si>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</si>
  <si>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</si>
  <si>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</si>
  <si>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</si>
  <si>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</si>
  <si>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</si>
  <si>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</si>
  <si>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</si>
  <si>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</si>
  <si>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</si>
  <si>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</si>
  <si>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</si>
  <si>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</si>
  <si>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</si>
  <si>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</si>
  <si>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</si>
  <si>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</si>
  <si>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</si>
  <si>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</si>
  <si>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</si>
  <si>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</si>
  <si>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</si>
  <si>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</si>
  <si>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</si>
  <si>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</si>
  <si>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</si>
  <si>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</si>
  <si>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</si>
  <si>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</si>
  <si>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</si>
  <si>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</si>
  <si>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</si>
  <si>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</si>
  <si>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</si>
  <si>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</si>
  <si>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</si>
  <si>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</si>
  <si>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</si>
  <si>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</si>
  <si>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</si>
  <si>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</si>
  <si>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</si>
  <si>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</si>
  <si>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</si>
  <si>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</si>
  <si>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</si>
  <si>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</si>
  <si>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</si>
  <si>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</si>
  <si>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</si>
  <si>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</si>
  <si>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</si>
  <si>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</si>
  <si>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</si>
  <si>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</si>
  <si>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</si>
  <si>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</si>
  <si>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</si>
  <si>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</si>
  <si>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</si>
  <si>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</si>
  <si>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</si>
  <si>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</si>
  <si>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</si>
  <si>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</si>
  <si>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</si>
  <si>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</si>
  <si>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</si>
  <si>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</si>
  <si>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</si>
  <si>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</si>
  <si>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</si>
  <si>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</si>
  <si>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</si>
  <si>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</si>
  <si>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</si>
  <si>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</si>
  <si>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</si>
  <si>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</si>
  <si>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</si>
  <si>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</si>
  <si>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</si>
  <si>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</si>
  <si>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</si>
  <si>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</si>
  <si>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</si>
  <si>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</si>
  <si>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</si>
  <si>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</si>
  <si>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</si>
  <si>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</si>
  <si>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</si>
  <si>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</si>
  <si>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</si>
  <si>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</si>
  <si>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</si>
  <si>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</si>
  <si>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</si>
  <si>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</si>
  <si>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</si>
  <si>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</si>
  <si>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</si>
  <si>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</si>
  <si>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</si>
  <si>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</si>
  <si>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</si>
  <si>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</si>
  <si>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</si>
  <si>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</si>
  <si>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</si>
  <si>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</si>
  <si>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</si>
  <si>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</si>
  <si>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</si>
  <si>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</si>
  <si>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</si>
  <si>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</si>
  <si>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</si>
  <si>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</si>
  <si>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</si>
  <si>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</si>
  <si>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</si>
  <si>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</si>
  <si>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</si>
  <si>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</si>
  <si>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</si>
  <si>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</si>
  <si>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</si>
  <si>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</si>
  <si>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</si>
  <si>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</si>
  <si>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</si>
  <si>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</si>
  <si>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</si>
  <si>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</si>
  <si>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</si>
  <si>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</si>
  <si>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</si>
  <si>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</si>
  <si>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BAIRRO SÃO TOMÉ, FRATERNIDADE FRANCISCANA.</t>
    </r>
  </si>
  <si>
    <t>BAIRRO SÃO TOMÉ, FRATERNIDADE FRANCISCANA.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</si>
  <si>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 BAIRRO SÃO TOMÉ, FRATERNIDADE FRANCISCANA.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</si>
</sst>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3" fontId="45" fillId="0" borderId="49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37" xfId="97" applyFont="1" applyBorder="1" applyAlignment="1">
      <alignment horizontal="left" vertical="center" wrapText="1"/>
    </xf>
    <xf numFmtId="0" fontId="45" fillId="0" borderId="22" xfId="97" applyFont="1" applyBorder="1" applyAlignment="1">
      <alignment horizontal="left" vertical="center" wrapText="1"/>
    </xf>
    <xf numFmtId="176" fontId="46" fillId="0" borderId="37" xfId="9" applyNumberFormat="1" applyFont="1" applyBorder="1" applyAlignment="1">
      <alignment horizontal="center" vertical="center"/>
    </xf>
    <xf numFmtId="176" fontId="46" fillId="0" borderId="22" xfId="9" applyNumberFormat="1" applyFont="1" applyBorder="1" applyAlignment="1">
      <alignment horizontal="center" vertical="center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40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40" xfId="9" applyNumberFormat="1" applyFont="1" applyBorder="1" applyAlignment="1">
      <alignment horizontal="center" vertical="center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tabSelected="1" view="pageBreakPreview" zoomScaleNormal="130" zoomScaleSheetLayoutView="100" workbookViewId="0">
      <selection activeCell="B15" sqref="B15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07"/>
      <c r="B1" s="307"/>
      <c r="C1" s="307"/>
      <c r="D1" s="307"/>
      <c r="E1" s="307"/>
      <c r="F1" s="307"/>
      <c r="G1" s="307"/>
      <c r="H1" s="307"/>
      <c r="I1" s="307"/>
    </row>
    <row r="2" spans="1:11">
      <c r="A2" s="307"/>
      <c r="B2" s="307"/>
      <c r="C2" s="307"/>
      <c r="D2" s="307"/>
      <c r="E2" s="307"/>
      <c r="F2" s="307"/>
      <c r="G2" s="307"/>
      <c r="H2" s="307"/>
      <c r="I2" s="307"/>
    </row>
    <row r="3" spans="1:11" ht="19.149999999999999" customHeight="1">
      <c r="A3" s="307"/>
      <c r="B3" s="307"/>
      <c r="C3" s="307"/>
      <c r="D3" s="307"/>
      <c r="E3" s="307"/>
      <c r="F3" s="307"/>
      <c r="G3" s="307"/>
      <c r="H3" s="307"/>
      <c r="I3" s="307"/>
    </row>
    <row r="4" spans="1:11" ht="15.6" customHeight="1">
      <c r="A4" s="307"/>
      <c r="B4" s="307"/>
      <c r="C4" s="307"/>
      <c r="D4" s="307"/>
      <c r="E4" s="307"/>
      <c r="F4" s="307"/>
      <c r="G4" s="307"/>
      <c r="H4" s="307"/>
      <c r="I4" s="307"/>
    </row>
    <row r="5" spans="1:11" ht="18" customHeight="1">
      <c r="A5" s="308"/>
      <c r="B5" s="308"/>
      <c r="C5" s="308"/>
      <c r="D5" s="308"/>
      <c r="E5" s="308"/>
      <c r="F5" s="308"/>
      <c r="G5" s="308"/>
      <c r="H5" s="308"/>
      <c r="I5" s="308"/>
    </row>
    <row r="6" spans="1:11" ht="30" customHeight="1">
      <c r="A6" s="310" t="s">
        <v>880</v>
      </c>
      <c r="B6" s="311"/>
      <c r="C6" s="311"/>
      <c r="D6" s="311"/>
      <c r="E6" s="311"/>
      <c r="F6" s="311"/>
      <c r="G6" s="311"/>
      <c r="H6" s="311"/>
      <c r="I6" s="312"/>
    </row>
    <row r="7" spans="1:11" ht="18" customHeight="1">
      <c r="A7" s="315" t="s">
        <v>0</v>
      </c>
      <c r="B7" s="315"/>
      <c r="C7" s="310"/>
      <c r="D7" s="316" t="s">
        <v>1</v>
      </c>
      <c r="E7" s="311"/>
      <c r="F7" s="311"/>
      <c r="G7" s="312"/>
      <c r="H7" s="313" t="s">
        <v>2</v>
      </c>
      <c r="I7" s="314"/>
    </row>
    <row r="8" spans="1:11" ht="16.149999999999999" customHeight="1" thickBot="1">
      <c r="A8" s="309" t="s">
        <v>934</v>
      </c>
      <c r="B8" s="309"/>
      <c r="C8" s="309"/>
      <c r="D8" s="309"/>
      <c r="E8" s="309"/>
      <c r="F8" s="309"/>
      <c r="G8" s="309"/>
      <c r="H8" s="330">
        <f>F101</f>
        <v>187422.724602</v>
      </c>
      <c r="I8" s="331"/>
      <c r="J8" s="240"/>
      <c r="K8" s="241"/>
    </row>
    <row r="9" spans="1:11" ht="42.6" customHeight="1" thickTop="1" thickBot="1">
      <c r="A9" s="317" t="s">
        <v>3</v>
      </c>
      <c r="B9" s="319" t="s">
        <v>4</v>
      </c>
      <c r="C9" s="319" t="s">
        <v>5</v>
      </c>
      <c r="D9" s="319" t="s">
        <v>6</v>
      </c>
      <c r="E9" s="319" t="s">
        <v>7</v>
      </c>
      <c r="F9" s="319"/>
      <c r="G9" s="319" t="s">
        <v>8</v>
      </c>
      <c r="H9" s="319"/>
      <c r="I9" s="7" t="s">
        <v>9</v>
      </c>
      <c r="K9" s="241"/>
    </row>
    <row r="10" spans="1:11" ht="27.6" customHeight="1" thickTop="1" thickBot="1">
      <c r="A10" s="318"/>
      <c r="B10" s="319"/>
      <c r="C10" s="319"/>
      <c r="D10" s="319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20" t="s">
        <v>16</v>
      </c>
      <c r="D11" s="321"/>
      <c r="E11" s="322"/>
      <c r="F11" s="250">
        <f>F12+F16+F18+F29</f>
        <v>109841.17799999999</v>
      </c>
      <c r="G11" s="323"/>
      <c r="H11" s="324"/>
      <c r="I11" s="325"/>
    </row>
    <row r="12" spans="1:11" s="255" customFormat="1" ht="15.75" thickTop="1">
      <c r="A12" s="252" t="s">
        <v>17</v>
      </c>
      <c r="B12" s="253" t="s">
        <v>18</v>
      </c>
      <c r="C12" s="326"/>
      <c r="D12" s="327"/>
      <c r="E12" s="328"/>
      <c r="F12" s="254">
        <f>SUM(F13:F15)</f>
        <v>2055.4085999999998</v>
      </c>
      <c r="G12" s="326"/>
      <c r="H12" s="327"/>
      <c r="I12" s="329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40"/>
      <c r="D16" s="341"/>
      <c r="E16" s="342"/>
      <c r="F16" s="258">
        <f>SUM(F17)</f>
        <v>95245.447199999995</v>
      </c>
      <c r="G16" s="343"/>
      <c r="H16" s="341"/>
      <c r="I16" s="344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40"/>
      <c r="D18" s="341"/>
      <c r="E18" s="342"/>
      <c r="F18" s="258">
        <f>SUM(F19:F28)</f>
        <v>6957.2022000000015</v>
      </c>
      <c r="G18" s="343"/>
      <c r="H18" s="341"/>
      <c r="I18" s="344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32"/>
      <c r="D29" s="333"/>
      <c r="E29" s="333"/>
      <c r="F29" s="261">
        <f>SUM(F30:F37)</f>
        <v>5583.12</v>
      </c>
      <c r="G29" s="334"/>
      <c r="H29" s="335"/>
      <c r="I29" s="336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37" t="s">
        <v>16</v>
      </c>
      <c r="D38" s="337"/>
      <c r="E38" s="337"/>
      <c r="F38" s="269">
        <f>F39+F42+F44+F46+F48+F53+F58+F81+F83+F90+F92+F96</f>
        <v>77581.546602000017</v>
      </c>
      <c r="G38" s="338"/>
      <c r="H38" s="338"/>
      <c r="I38" s="339"/>
    </row>
    <row r="39" spans="1:9" s="255" customFormat="1" ht="15.75" thickTop="1">
      <c r="A39" s="259" t="s">
        <v>94</v>
      </c>
      <c r="B39" s="260" t="s">
        <v>95</v>
      </c>
      <c r="C39" s="335"/>
      <c r="D39" s="335"/>
      <c r="E39" s="335"/>
      <c r="F39" s="263">
        <f>SUM(F40:F41)</f>
        <v>2623.2459600000002</v>
      </c>
      <c r="G39" s="334"/>
      <c r="H39" s="335"/>
      <c r="I39" s="336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45"/>
      <c r="D42" s="345"/>
      <c r="E42" s="345"/>
      <c r="F42" s="264">
        <f>SUM(F43)</f>
        <v>2992.9279680000004</v>
      </c>
      <c r="G42" s="346"/>
      <c r="H42" s="345"/>
      <c r="I42" s="347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45"/>
      <c r="D44" s="345"/>
      <c r="E44" s="345"/>
      <c r="F44" s="264">
        <f>SUM(F45)</f>
        <v>8040.4152000000004</v>
      </c>
      <c r="G44" s="346"/>
      <c r="H44" s="345"/>
      <c r="I44" s="347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45"/>
      <c r="D46" s="345"/>
      <c r="E46" s="345"/>
      <c r="F46" s="264">
        <f>SUM(F47)</f>
        <v>3198.7872000000007</v>
      </c>
      <c r="G46" s="346"/>
      <c r="H46" s="345"/>
      <c r="I46" s="347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45"/>
      <c r="D48" s="345"/>
      <c r="E48" s="345"/>
      <c r="F48" s="264">
        <f>SUM(F49:F52)</f>
        <v>3459.1244220000003</v>
      </c>
      <c r="G48" s="346"/>
      <c r="H48" s="345"/>
      <c r="I48" s="347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45"/>
      <c r="D53" s="345"/>
      <c r="E53" s="345"/>
      <c r="F53" s="264">
        <f>SUM(F54:F57)</f>
        <v>613.24019999999996</v>
      </c>
      <c r="G53" s="346"/>
      <c r="H53" s="345"/>
      <c r="I53" s="347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45"/>
      <c r="D58" s="345"/>
      <c r="E58" s="345"/>
      <c r="F58" s="264">
        <f>SUM(F59:F80)</f>
        <v>15574.008749999999</v>
      </c>
      <c r="G58" s="346"/>
      <c r="H58" s="345"/>
      <c r="I58" s="347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45"/>
      <c r="D81" s="345"/>
      <c r="E81" s="345"/>
      <c r="F81" s="265">
        <f>SUM(F82)</f>
        <v>503.96688000000006</v>
      </c>
      <c r="G81" s="346"/>
      <c r="H81" s="345"/>
      <c r="I81" s="347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45"/>
      <c r="D83" s="345"/>
      <c r="E83" s="345"/>
      <c r="F83" s="265">
        <f>SUM(F84:F89)</f>
        <v>25633.59</v>
      </c>
      <c r="G83" s="346"/>
      <c r="H83" s="345"/>
      <c r="I83" s="347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40"/>
      <c r="D90" s="341"/>
      <c r="E90" s="342"/>
      <c r="F90" s="265">
        <f>SUM(F91)</f>
        <v>914.37780000000009</v>
      </c>
      <c r="G90" s="340"/>
      <c r="H90" s="341"/>
      <c r="I90" s="344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40"/>
      <c r="D92" s="341"/>
      <c r="E92" s="342"/>
      <c r="F92" s="265">
        <f>SUM(F93:F95)</f>
        <v>7377.950922</v>
      </c>
      <c r="G92" s="340"/>
      <c r="H92" s="341"/>
      <c r="I92" s="344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40"/>
      <c r="D96" s="341"/>
      <c r="E96" s="342"/>
      <c r="F96" s="265">
        <f>SUM(F97:F99)</f>
        <v>6649.9112999999998</v>
      </c>
      <c r="G96" s="340"/>
      <c r="H96" s="341"/>
      <c r="I96" s="344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48"/>
      <c r="B100" s="349"/>
      <c r="C100" s="349"/>
      <c r="D100" s="349"/>
      <c r="E100" s="349"/>
      <c r="F100" s="349"/>
      <c r="G100" s="349"/>
      <c r="H100" s="349"/>
      <c r="I100" s="350"/>
    </row>
    <row r="101" spans="1:12" ht="16.5" thickTop="1" thickBot="1">
      <c r="A101" s="351" t="s">
        <v>256</v>
      </c>
      <c r="B101" s="352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53"/>
      <c r="H101" s="354"/>
      <c r="I101" s="355"/>
      <c r="J101" s="241"/>
      <c r="K101" s="241"/>
      <c r="L101" s="241"/>
    </row>
    <row r="102" spans="1:12" ht="15.75" thickTop="1">
      <c r="A102" s="307"/>
      <c r="B102" s="307"/>
      <c r="C102" s="307"/>
      <c r="D102" s="307"/>
      <c r="E102" s="307"/>
      <c r="F102" s="307"/>
      <c r="G102" s="307"/>
      <c r="H102" s="307"/>
      <c r="I102" s="307"/>
    </row>
    <row r="103" spans="1:12">
      <c r="A103" s="307"/>
      <c r="B103" s="307"/>
      <c r="C103" s="307"/>
      <c r="D103" s="307"/>
      <c r="E103" s="307"/>
      <c r="F103" s="307"/>
      <c r="G103" s="307"/>
      <c r="H103" s="307"/>
      <c r="I103" s="307"/>
    </row>
    <row r="104" spans="1:12">
      <c r="A104" s="307"/>
      <c r="B104" s="307"/>
      <c r="C104" s="307"/>
      <c r="D104" s="307"/>
      <c r="E104" s="307"/>
      <c r="F104" s="307"/>
      <c r="G104" s="307"/>
      <c r="H104" s="307"/>
      <c r="I104" s="307"/>
    </row>
    <row r="105" spans="1:12">
      <c r="A105" s="307"/>
      <c r="B105" s="307"/>
      <c r="C105" s="307"/>
      <c r="D105" s="307"/>
      <c r="E105" s="307"/>
      <c r="F105" s="307"/>
      <c r="G105" s="307"/>
      <c r="H105" s="307"/>
      <c r="I105" s="307"/>
    </row>
    <row r="106" spans="1:12">
      <c r="A106" s="307"/>
      <c r="B106" s="307"/>
      <c r="C106" s="307"/>
      <c r="D106" s="307"/>
      <c r="E106" s="307"/>
      <c r="F106" s="307"/>
      <c r="G106" s="307"/>
      <c r="H106" s="307"/>
      <c r="I106" s="307"/>
    </row>
    <row r="107" spans="1:12">
      <c r="A107" s="307"/>
      <c r="B107" s="307"/>
      <c r="C107" s="307"/>
      <c r="D107" s="307"/>
      <c r="E107" s="307"/>
      <c r="F107" s="307"/>
      <c r="G107" s="307"/>
      <c r="H107" s="307"/>
      <c r="I107" s="307"/>
    </row>
    <row r="108" spans="1:12">
      <c r="A108" s="307"/>
      <c r="B108" s="307"/>
      <c r="C108" s="307"/>
      <c r="D108" s="307"/>
      <c r="E108" s="307"/>
      <c r="F108" s="307"/>
      <c r="G108" s="307"/>
      <c r="H108" s="307"/>
      <c r="I108" s="307"/>
    </row>
    <row r="109" spans="1:12">
      <c r="A109" s="307"/>
      <c r="B109" s="307"/>
      <c r="C109" s="307"/>
      <c r="D109" s="307"/>
      <c r="E109" s="307"/>
      <c r="F109" s="307"/>
      <c r="G109" s="307"/>
      <c r="H109" s="307"/>
      <c r="I109" s="307"/>
    </row>
    <row r="110" spans="1:12">
      <c r="A110" s="307"/>
      <c r="B110" s="307"/>
      <c r="C110" s="307"/>
      <c r="D110" s="307"/>
      <c r="E110" s="307"/>
      <c r="F110" s="307"/>
      <c r="G110" s="307"/>
      <c r="H110" s="307"/>
      <c r="I110" s="307"/>
    </row>
    <row r="111" spans="1:12">
      <c r="A111" s="307"/>
      <c r="B111" s="307"/>
      <c r="C111" s="307"/>
      <c r="D111" s="307"/>
      <c r="E111" s="307"/>
      <c r="F111" s="307"/>
      <c r="G111" s="307"/>
      <c r="H111" s="307"/>
      <c r="I111" s="307"/>
    </row>
    <row r="112" spans="1:12">
      <c r="A112" s="307"/>
      <c r="B112" s="307"/>
      <c r="C112" s="307"/>
      <c r="D112" s="307"/>
      <c r="E112" s="307"/>
      <c r="F112" s="307"/>
      <c r="G112" s="307"/>
      <c r="H112" s="307"/>
      <c r="I112" s="307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  <mergeCell ref="C58:E58"/>
    <mergeCell ref="G58:I58"/>
    <mergeCell ref="C81:E81"/>
    <mergeCell ref="G81:I81"/>
    <mergeCell ref="C83:E83"/>
    <mergeCell ref="G83:I83"/>
    <mergeCell ref="C46:E46"/>
    <mergeCell ref="G46:I46"/>
    <mergeCell ref="C48:E48"/>
    <mergeCell ref="G48:I48"/>
    <mergeCell ref="C53:E53"/>
    <mergeCell ref="G53:I53"/>
    <mergeCell ref="C39:E39"/>
    <mergeCell ref="G39:I39"/>
    <mergeCell ref="C42:E42"/>
    <mergeCell ref="G42:I42"/>
    <mergeCell ref="C44:E44"/>
    <mergeCell ref="G44:I44"/>
    <mergeCell ref="C29:E29"/>
    <mergeCell ref="G29:I29"/>
    <mergeCell ref="C38:E38"/>
    <mergeCell ref="G38:I38"/>
    <mergeCell ref="C16:E16"/>
    <mergeCell ref="G16:I16"/>
    <mergeCell ref="C18:E18"/>
    <mergeCell ref="G18:I18"/>
    <mergeCell ref="C11:E11"/>
    <mergeCell ref="G11:I11"/>
    <mergeCell ref="C12:E12"/>
    <mergeCell ref="G12:I12"/>
    <mergeCell ref="H8:I8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B8" sqref="B8:D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64"/>
      <c r="B1" s="364"/>
      <c r="C1" s="364"/>
      <c r="D1" s="364"/>
      <c r="E1" s="364"/>
      <c r="F1" s="364"/>
      <c r="G1" s="364"/>
    </row>
    <row r="2" spans="1:11">
      <c r="A2" s="364"/>
      <c r="B2" s="364"/>
      <c r="C2" s="364"/>
      <c r="D2" s="364"/>
      <c r="E2" s="364"/>
      <c r="F2" s="364"/>
      <c r="G2" s="364"/>
    </row>
    <row r="3" spans="1:11">
      <c r="A3" s="364"/>
      <c r="B3" s="364"/>
      <c r="C3" s="364"/>
      <c r="D3" s="364"/>
      <c r="E3" s="364"/>
      <c r="F3" s="364"/>
      <c r="G3" s="364"/>
    </row>
    <row r="4" spans="1:11">
      <c r="A4" s="364"/>
      <c r="B4" s="364"/>
      <c r="C4" s="364"/>
      <c r="D4" s="364"/>
      <c r="E4" s="364"/>
      <c r="F4" s="364"/>
      <c r="G4" s="364"/>
    </row>
    <row r="5" spans="1:11">
      <c r="A5" s="364"/>
      <c r="B5" s="364"/>
      <c r="C5" s="364"/>
      <c r="D5" s="364"/>
      <c r="E5" s="364"/>
      <c r="F5" s="364"/>
      <c r="G5" s="364"/>
    </row>
    <row r="6" spans="1:11" ht="27" customHeight="1" thickBot="1">
      <c r="A6" s="385"/>
      <c r="B6" s="385"/>
      <c r="C6" s="385"/>
      <c r="D6" s="385"/>
      <c r="E6" s="385"/>
      <c r="F6" s="385"/>
      <c r="G6" s="385"/>
    </row>
    <row r="7" spans="1:11" ht="17.25" thickTop="1" thickBot="1">
      <c r="A7" s="375" t="s">
        <v>878</v>
      </c>
      <c r="B7" s="375"/>
      <c r="C7" s="375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87" t="s">
        <v>933</v>
      </c>
      <c r="C8" s="388"/>
      <c r="D8" s="389"/>
      <c r="E8" s="218" t="s">
        <v>271</v>
      </c>
      <c r="F8" s="390">
        <f>'ORÇAMENTO SINTÉTICO'!F101</f>
        <v>187422.724602</v>
      </c>
      <c r="G8" s="391"/>
      <c r="I8" s="386"/>
      <c r="J8" s="386"/>
      <c r="K8" s="386"/>
    </row>
    <row r="9" spans="1:11" ht="42.6" customHeight="1" thickTop="1" thickBot="1">
      <c r="A9" s="379" t="s">
        <v>931</v>
      </c>
      <c r="B9" s="380"/>
      <c r="C9" s="381"/>
      <c r="D9" s="218" t="s">
        <v>272</v>
      </c>
      <c r="E9" s="379"/>
      <c r="F9" s="380"/>
      <c r="G9" s="381"/>
    </row>
    <row r="10" spans="1:11" ht="26.45" customHeight="1" thickTop="1" thickBot="1">
      <c r="A10" s="382" t="s">
        <v>877</v>
      </c>
      <c r="B10" s="383"/>
      <c r="C10" s="383"/>
      <c r="D10" s="383"/>
      <c r="E10" s="383"/>
      <c r="F10" s="383"/>
      <c r="G10" s="384"/>
    </row>
    <row r="11" spans="1:11" ht="15.75" thickTop="1">
      <c r="A11" s="376" t="s">
        <v>273</v>
      </c>
      <c r="B11" s="377"/>
      <c r="C11" s="377"/>
      <c r="D11" s="377"/>
      <c r="E11" s="377"/>
      <c r="F11" s="377"/>
      <c r="G11" s="378"/>
    </row>
    <row r="12" spans="1:11">
      <c r="A12" s="359" t="s">
        <v>274</v>
      </c>
      <c r="B12" s="360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6"/>
      <c r="B20" s="357"/>
      <c r="C20" s="357"/>
      <c r="D20" s="357"/>
      <c r="E20" s="358"/>
      <c r="F20" s="159" t="s">
        <v>295</v>
      </c>
      <c r="G20" s="160">
        <v>5.57</v>
      </c>
    </row>
    <row r="21" spans="1:7">
      <c r="A21" s="369" t="s">
        <v>296</v>
      </c>
      <c r="B21" s="370"/>
      <c r="C21" s="370"/>
      <c r="D21" s="370"/>
      <c r="E21" s="370"/>
      <c r="F21" s="370"/>
      <c r="G21" s="371"/>
    </row>
    <row r="22" spans="1:7">
      <c r="A22" s="359" t="s">
        <v>274</v>
      </c>
      <c r="B22" s="360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72"/>
      <c r="B28" s="373"/>
      <c r="C28" s="373"/>
      <c r="D28" s="373"/>
      <c r="E28" s="374"/>
      <c r="F28" s="159" t="s">
        <v>295</v>
      </c>
      <c r="G28" s="160">
        <v>175.07</v>
      </c>
    </row>
    <row r="29" spans="1:7">
      <c r="A29" s="369" t="s">
        <v>902</v>
      </c>
      <c r="B29" s="370"/>
      <c r="C29" s="370"/>
      <c r="D29" s="370"/>
      <c r="E29" s="370"/>
      <c r="F29" s="370"/>
      <c r="G29" s="371"/>
    </row>
    <row r="30" spans="1:7">
      <c r="A30" s="359" t="s">
        <v>274</v>
      </c>
      <c r="B30" s="360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5"/>
      <c r="B32" s="366"/>
      <c r="C32" s="366"/>
      <c r="D32" s="366"/>
      <c r="E32" s="366"/>
      <c r="F32" s="175" t="s">
        <v>295</v>
      </c>
      <c r="G32" s="176">
        <v>4.79</v>
      </c>
    </row>
    <row r="33" spans="1:7">
      <c r="A33" s="369" t="s">
        <v>901</v>
      </c>
      <c r="B33" s="370"/>
      <c r="C33" s="370"/>
      <c r="D33" s="370"/>
      <c r="E33" s="370"/>
      <c r="F33" s="370"/>
      <c r="G33" s="371"/>
    </row>
    <row r="34" spans="1:7">
      <c r="A34" s="359" t="s">
        <v>274</v>
      </c>
      <c r="B34" s="360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5"/>
      <c r="B53" s="366"/>
      <c r="C53" s="366"/>
      <c r="D53" s="366"/>
      <c r="E53" s="366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9" t="s">
        <v>274</v>
      </c>
      <c r="B55" s="360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72"/>
      <c r="B60" s="373"/>
      <c r="C60" s="373"/>
      <c r="D60" s="373"/>
      <c r="E60" s="374"/>
      <c r="F60" s="175" t="s">
        <v>295</v>
      </c>
      <c r="G60" s="176">
        <v>3714.1899999999996</v>
      </c>
    </row>
    <row r="61" spans="1:7">
      <c r="A61" s="369" t="s">
        <v>349</v>
      </c>
      <c r="B61" s="370"/>
      <c r="C61" s="370"/>
      <c r="D61" s="370"/>
      <c r="E61" s="370"/>
      <c r="F61" s="370"/>
      <c r="G61" s="371"/>
    </row>
    <row r="62" spans="1:7">
      <c r="A62" s="359" t="s">
        <v>274</v>
      </c>
      <c r="B62" s="360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6"/>
      <c r="B66" s="357"/>
      <c r="C66" s="357"/>
      <c r="D66" s="357"/>
      <c r="E66" s="358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9" t="s">
        <v>274</v>
      </c>
      <c r="B68" s="360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5"/>
      <c r="B74" s="366"/>
      <c r="C74" s="366"/>
      <c r="D74" s="366"/>
      <c r="E74" s="366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9" t="s">
        <v>274</v>
      </c>
      <c r="B76" s="360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6"/>
      <c r="B80" s="357"/>
      <c r="C80" s="357"/>
      <c r="D80" s="357"/>
      <c r="E80" s="358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9" t="s">
        <v>274</v>
      </c>
      <c r="B82" s="360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72"/>
      <c r="B88" s="373"/>
      <c r="C88" s="373"/>
      <c r="D88" s="373"/>
      <c r="E88" s="374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9" t="s">
        <v>274</v>
      </c>
      <c r="B90" s="360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72"/>
      <c r="B95" s="373"/>
      <c r="C95" s="373"/>
      <c r="D95" s="373"/>
      <c r="E95" s="358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9" t="s">
        <v>274</v>
      </c>
      <c r="B97" s="360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9" t="s">
        <v>274</v>
      </c>
      <c r="B104" s="360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6"/>
      <c r="B106" s="357"/>
      <c r="C106" s="357"/>
      <c r="D106" s="357"/>
      <c r="E106" s="358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9" t="s">
        <v>274</v>
      </c>
      <c r="B109" s="360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9" t="s">
        <v>274</v>
      </c>
      <c r="B113" s="360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9" t="s">
        <v>274</v>
      </c>
      <c r="B117" s="360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72"/>
      <c r="B124" s="373"/>
      <c r="C124" s="373"/>
      <c r="D124" s="373"/>
      <c r="E124" s="374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9" t="s">
        <v>274</v>
      </c>
      <c r="B126" s="360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6"/>
      <c r="B130" s="357"/>
      <c r="C130" s="357"/>
      <c r="D130" s="357"/>
      <c r="E130" s="358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9" t="s">
        <v>274</v>
      </c>
      <c r="B132" s="360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72"/>
      <c r="B137" s="373"/>
      <c r="C137" s="373"/>
      <c r="D137" s="373"/>
      <c r="E137" s="374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9" t="s">
        <v>274</v>
      </c>
      <c r="B139" s="360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6"/>
      <c r="B143" s="357"/>
      <c r="C143" s="357"/>
      <c r="D143" s="357"/>
      <c r="E143" s="358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9" t="s">
        <v>274</v>
      </c>
      <c r="B145" s="360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9" t="s">
        <v>274</v>
      </c>
      <c r="B151" s="360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9" t="s">
        <v>274</v>
      </c>
      <c r="B157" s="360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72"/>
      <c r="B161" s="373"/>
      <c r="C161" s="373"/>
      <c r="D161" s="373"/>
      <c r="E161" s="358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9" t="s">
        <v>274</v>
      </c>
      <c r="B163" s="360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72"/>
      <c r="B165" s="373"/>
      <c r="C165" s="373"/>
      <c r="D165" s="373"/>
      <c r="E165" s="358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9" t="s">
        <v>274</v>
      </c>
      <c r="B167" s="360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6"/>
      <c r="B169" s="357"/>
      <c r="C169" s="357"/>
      <c r="D169" s="357"/>
      <c r="E169" s="358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9" t="s">
        <v>274</v>
      </c>
      <c r="B171" s="360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6"/>
      <c r="B177" s="357"/>
      <c r="C177" s="357"/>
      <c r="D177" s="357"/>
      <c r="E177" s="358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9" t="s">
        <v>274</v>
      </c>
      <c r="B179" s="360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72"/>
      <c r="B186" s="373"/>
      <c r="C186" s="373"/>
      <c r="D186" s="373"/>
      <c r="E186" s="358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9" t="s">
        <v>274</v>
      </c>
      <c r="B188" s="360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6"/>
      <c r="B193" s="357"/>
      <c r="C193" s="357"/>
      <c r="D193" s="357"/>
      <c r="E193" s="358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9" t="s">
        <v>274</v>
      </c>
      <c r="B195" s="360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6"/>
      <c r="B200" s="357"/>
      <c r="C200" s="357"/>
      <c r="D200" s="357"/>
      <c r="E200" s="358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9" t="s">
        <v>274</v>
      </c>
      <c r="B202" s="360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6"/>
      <c r="B206" s="357"/>
      <c r="C206" s="357"/>
      <c r="D206" s="357"/>
      <c r="E206" s="358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9" t="s">
        <v>274</v>
      </c>
      <c r="B208" s="360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6"/>
      <c r="B212" s="357"/>
      <c r="C212" s="357"/>
      <c r="D212" s="357"/>
      <c r="E212" s="358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9" t="s">
        <v>274</v>
      </c>
      <c r="B214" s="360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6"/>
      <c r="B218" s="357"/>
      <c r="C218" s="357"/>
      <c r="D218" s="357"/>
      <c r="E218" s="358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9" t="s">
        <v>274</v>
      </c>
      <c r="B220" s="360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6"/>
      <c r="B226" s="357"/>
      <c r="C226" s="357"/>
      <c r="D226" s="357"/>
      <c r="E226" s="358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9" t="s">
        <v>274</v>
      </c>
      <c r="B228" s="360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9" t="s">
        <v>274</v>
      </c>
      <c r="B238" s="360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72"/>
      <c r="B242" s="373"/>
      <c r="C242" s="373"/>
      <c r="D242" s="373"/>
      <c r="E242" s="374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9" t="s">
        <v>274</v>
      </c>
      <c r="B244" s="360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6"/>
      <c r="B248" s="357"/>
      <c r="C248" s="357"/>
      <c r="D248" s="357"/>
      <c r="E248" s="358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9" t="s">
        <v>274</v>
      </c>
      <c r="B250" s="360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6"/>
      <c r="B254" s="357"/>
      <c r="C254" s="357"/>
      <c r="D254" s="357"/>
      <c r="E254" s="358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9" t="s">
        <v>274</v>
      </c>
      <c r="B256" s="360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6"/>
      <c r="B263" s="357"/>
      <c r="C263" s="357"/>
      <c r="D263" s="357"/>
      <c r="E263" s="358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9" t="s">
        <v>274</v>
      </c>
      <c r="B265" s="360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6"/>
      <c r="B272" s="357"/>
      <c r="C272" s="357"/>
      <c r="D272" s="357"/>
      <c r="E272" s="358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9" t="s">
        <v>274</v>
      </c>
      <c r="B274" s="360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6"/>
      <c r="B281" s="357"/>
      <c r="C281" s="357"/>
      <c r="D281" s="357"/>
      <c r="E281" s="358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9" t="s">
        <v>274</v>
      </c>
      <c r="B283" s="360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6"/>
      <c r="B288" s="357"/>
      <c r="C288" s="357"/>
      <c r="D288" s="357"/>
      <c r="E288" s="358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9" t="s">
        <v>274</v>
      </c>
      <c r="B290" s="360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6"/>
      <c r="B295" s="357"/>
      <c r="C295" s="357"/>
      <c r="D295" s="357"/>
      <c r="E295" s="358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9" t="s">
        <v>274</v>
      </c>
      <c r="B297" s="360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6"/>
      <c r="B304" s="357"/>
      <c r="C304" s="357"/>
      <c r="D304" s="357"/>
      <c r="E304" s="358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9" t="s">
        <v>274</v>
      </c>
      <c r="B306" s="360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6"/>
      <c r="B313" s="357"/>
      <c r="C313" s="357"/>
      <c r="D313" s="357"/>
      <c r="E313" s="358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9" t="s">
        <v>274</v>
      </c>
      <c r="B315" s="360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6"/>
      <c r="B322" s="357"/>
      <c r="C322" s="357"/>
      <c r="D322" s="357"/>
      <c r="E322" s="358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9" t="s">
        <v>274</v>
      </c>
      <c r="B324" s="360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6"/>
      <c r="B331" s="357"/>
      <c r="C331" s="357"/>
      <c r="D331" s="357"/>
      <c r="E331" s="358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9" t="s">
        <v>274</v>
      </c>
      <c r="B333" s="360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6"/>
      <c r="B338" s="357"/>
      <c r="C338" s="357"/>
      <c r="D338" s="357"/>
      <c r="E338" s="358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9" t="s">
        <v>274</v>
      </c>
      <c r="B340" s="360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6"/>
      <c r="B346" s="357"/>
      <c r="C346" s="357"/>
      <c r="D346" s="357"/>
      <c r="E346" s="358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9" t="s">
        <v>274</v>
      </c>
      <c r="B348" s="360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6"/>
      <c r="B354" s="357"/>
      <c r="C354" s="357"/>
      <c r="D354" s="357"/>
      <c r="E354" s="358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9" t="s">
        <v>274</v>
      </c>
      <c r="B356" s="360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6"/>
      <c r="B362" s="357"/>
      <c r="C362" s="357"/>
      <c r="D362" s="357"/>
      <c r="E362" s="358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9" t="s">
        <v>274</v>
      </c>
      <c r="B364" s="360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6"/>
      <c r="B370" s="357"/>
      <c r="C370" s="357"/>
      <c r="D370" s="357"/>
      <c r="E370" s="358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9" t="s">
        <v>274</v>
      </c>
      <c r="B372" s="360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6"/>
      <c r="B377" s="357"/>
      <c r="C377" s="357"/>
      <c r="D377" s="357"/>
      <c r="E377" s="358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9" t="s">
        <v>274</v>
      </c>
      <c r="B379" s="360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6"/>
      <c r="B386" s="357"/>
      <c r="C386" s="357"/>
      <c r="D386" s="357"/>
      <c r="E386" s="358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9" t="s">
        <v>274</v>
      </c>
      <c r="B388" s="360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6"/>
      <c r="B395" s="357"/>
      <c r="C395" s="357"/>
      <c r="D395" s="357"/>
      <c r="E395" s="358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9" t="s">
        <v>274</v>
      </c>
      <c r="B397" s="360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6"/>
      <c r="B405" s="357"/>
      <c r="C405" s="357"/>
      <c r="D405" s="357"/>
      <c r="E405" s="358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9" t="s">
        <v>274</v>
      </c>
      <c r="B407" s="360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6"/>
      <c r="B415" s="357"/>
      <c r="C415" s="357"/>
      <c r="D415" s="357"/>
      <c r="E415" s="358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9" t="s">
        <v>274</v>
      </c>
      <c r="B417" s="360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6"/>
      <c r="B426" s="357"/>
      <c r="C426" s="357"/>
      <c r="D426" s="357"/>
      <c r="E426" s="358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9" t="s">
        <v>274</v>
      </c>
      <c r="B428" s="360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6"/>
      <c r="B432" s="357"/>
      <c r="C432" s="357"/>
      <c r="D432" s="357"/>
      <c r="E432" s="358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9" t="s">
        <v>274</v>
      </c>
      <c r="B434" s="360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6"/>
      <c r="B441" s="357"/>
      <c r="C441" s="357"/>
      <c r="D441" s="357"/>
      <c r="E441" s="358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9" t="s">
        <v>274</v>
      </c>
      <c r="B443" s="360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5"/>
      <c r="B449" s="366"/>
      <c r="C449" s="366"/>
      <c r="D449" s="366"/>
      <c r="E449" s="366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9" t="s">
        <v>274</v>
      </c>
      <c r="B451" s="360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6"/>
      <c r="B456" s="357"/>
      <c r="C456" s="357"/>
      <c r="D456" s="357"/>
      <c r="E456" s="358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9" t="s">
        <v>274</v>
      </c>
      <c r="B458" s="360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72"/>
      <c r="B462" s="373"/>
      <c r="C462" s="373"/>
      <c r="D462" s="373"/>
      <c r="E462" s="374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9" t="s">
        <v>274</v>
      </c>
      <c r="B464" s="360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5"/>
      <c r="B471" s="366"/>
      <c r="C471" s="366"/>
      <c r="D471" s="366"/>
      <c r="E471" s="366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9" t="s">
        <v>274</v>
      </c>
      <c r="B473" s="360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5"/>
      <c r="B479" s="366"/>
      <c r="C479" s="366"/>
      <c r="D479" s="366"/>
      <c r="E479" s="366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9" t="s">
        <v>274</v>
      </c>
      <c r="B481" s="360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5"/>
      <c r="B488" s="366"/>
      <c r="C488" s="366"/>
      <c r="D488" s="366"/>
      <c r="E488" s="366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9" t="s">
        <v>274</v>
      </c>
      <c r="B490" s="360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5"/>
      <c r="B495" s="366"/>
      <c r="C495" s="366"/>
      <c r="D495" s="366"/>
      <c r="E495" s="366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9" t="s">
        <v>274</v>
      </c>
      <c r="B497" s="360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67"/>
      <c r="B499" s="368"/>
      <c r="C499" s="368"/>
      <c r="D499" s="368"/>
      <c r="E499" s="368"/>
      <c r="F499" s="216" t="s">
        <v>295</v>
      </c>
      <c r="G499" s="217">
        <v>7.66</v>
      </c>
    </row>
    <row r="500" spans="1:7">
      <c r="A500" s="364"/>
      <c r="B500" s="364"/>
      <c r="C500" s="364"/>
      <c r="D500" s="364"/>
      <c r="E500" s="364"/>
      <c r="F500" s="364"/>
      <c r="G500" s="364"/>
    </row>
    <row r="501" spans="1:7">
      <c r="A501" s="364"/>
      <c r="B501" s="364"/>
      <c r="C501" s="364"/>
      <c r="D501" s="364"/>
      <c r="E501" s="364"/>
      <c r="F501" s="364"/>
      <c r="G501" s="364"/>
    </row>
    <row r="502" spans="1:7">
      <c r="A502" s="364"/>
      <c r="B502" s="364"/>
      <c r="C502" s="364"/>
      <c r="D502" s="364"/>
      <c r="E502" s="364"/>
      <c r="F502" s="364"/>
      <c r="G502" s="364"/>
    </row>
    <row r="503" spans="1:7">
      <c r="A503" s="364"/>
      <c r="B503" s="364"/>
      <c r="C503" s="364"/>
      <c r="D503" s="364"/>
      <c r="E503" s="364"/>
      <c r="F503" s="364"/>
      <c r="G503" s="364"/>
    </row>
    <row r="504" spans="1:7">
      <c r="A504" s="364"/>
      <c r="B504" s="364"/>
      <c r="C504" s="364"/>
      <c r="D504" s="364"/>
      <c r="E504" s="364"/>
      <c r="F504" s="364"/>
      <c r="G504" s="364"/>
    </row>
    <row r="505" spans="1:7">
      <c r="A505" s="364"/>
      <c r="B505" s="364"/>
      <c r="C505" s="364"/>
      <c r="D505" s="364"/>
      <c r="E505" s="364"/>
      <c r="F505" s="364"/>
      <c r="G505" s="364"/>
    </row>
    <row r="506" spans="1:7">
      <c r="A506" s="364"/>
      <c r="B506" s="364"/>
      <c r="C506" s="364"/>
      <c r="D506" s="364"/>
      <c r="E506" s="364"/>
      <c r="F506" s="364"/>
      <c r="G506" s="364"/>
    </row>
    <row r="507" spans="1:7">
      <c r="A507" s="364"/>
      <c r="B507" s="364"/>
      <c r="C507" s="364"/>
      <c r="D507" s="364"/>
      <c r="E507" s="364"/>
      <c r="F507" s="364"/>
      <c r="G507" s="364"/>
    </row>
    <row r="508" spans="1:7">
      <c r="A508" s="364"/>
      <c r="B508" s="364"/>
      <c r="C508" s="364"/>
      <c r="D508" s="364"/>
      <c r="E508" s="364"/>
      <c r="F508" s="364"/>
      <c r="G508" s="364"/>
    </row>
  </sheetData>
  <mergeCells count="198"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392" t="s">
        <v>905</v>
      </c>
      <c r="B2" s="307"/>
      <c r="C2" s="307"/>
      <c r="D2" s="307"/>
      <c r="E2" s="307"/>
      <c r="F2" s="307"/>
      <c r="G2" s="307"/>
      <c r="H2" s="307"/>
      <c r="I2" s="307"/>
      <c r="J2" s="307"/>
    </row>
    <row r="3" spans="1:10" ht="51" customHeight="1">
      <c r="A3" s="307"/>
      <c r="B3" s="307"/>
      <c r="C3" s="307"/>
      <c r="D3" s="307"/>
      <c r="E3" s="307"/>
      <c r="F3" s="307"/>
      <c r="G3" s="307"/>
      <c r="H3" s="307"/>
      <c r="I3" s="307"/>
      <c r="J3" s="307"/>
    </row>
    <row r="4" spans="1:10" ht="32.25" customHeight="1" thickBot="1">
      <c r="A4" s="307"/>
      <c r="B4" s="307"/>
      <c r="C4" s="307"/>
      <c r="D4" s="307"/>
      <c r="E4" s="307"/>
      <c r="F4" s="307"/>
      <c r="G4" s="307"/>
      <c r="H4" s="307"/>
      <c r="I4" s="307"/>
      <c r="J4" s="307"/>
    </row>
    <row r="5" spans="1:10" ht="16.5" thickBot="1">
      <c r="A5" s="393" t="s">
        <v>912</v>
      </c>
      <c r="B5" s="394"/>
      <c r="C5" s="394"/>
      <c r="D5" s="394"/>
      <c r="E5" s="394"/>
      <c r="F5" s="394"/>
      <c r="G5" s="394"/>
      <c r="H5" s="394"/>
      <c r="I5" s="394"/>
      <c r="J5" s="395"/>
    </row>
    <row r="6" spans="1:10" ht="76.5">
      <c r="A6" s="396" t="s">
        <v>906</v>
      </c>
      <c r="B6" s="399" t="s">
        <v>907</v>
      </c>
      <c r="C6" s="399" t="s">
        <v>908</v>
      </c>
      <c r="D6" s="399" t="s">
        <v>909</v>
      </c>
      <c r="E6" s="273" t="s">
        <v>913</v>
      </c>
      <c r="F6" s="273" t="s">
        <v>914</v>
      </c>
      <c r="G6" s="273" t="s">
        <v>915</v>
      </c>
      <c r="H6" s="402" t="s">
        <v>916</v>
      </c>
      <c r="I6" s="405" t="s">
        <v>917</v>
      </c>
      <c r="J6" s="408" t="s">
        <v>910</v>
      </c>
    </row>
    <row r="7" spans="1:10">
      <c r="A7" s="397"/>
      <c r="B7" s="400"/>
      <c r="C7" s="400"/>
      <c r="D7" s="400"/>
      <c r="E7" s="274" t="s">
        <v>911</v>
      </c>
      <c r="F7" s="274" t="s">
        <v>911</v>
      </c>
      <c r="G7" s="274" t="s">
        <v>911</v>
      </c>
      <c r="H7" s="403"/>
      <c r="I7" s="406"/>
      <c r="J7" s="409"/>
    </row>
    <row r="8" spans="1:10" ht="26.25" thickBot="1">
      <c r="A8" s="398"/>
      <c r="B8" s="401"/>
      <c r="C8" s="401"/>
      <c r="D8" s="401"/>
      <c r="E8" s="276" t="s">
        <v>918</v>
      </c>
      <c r="F8" s="276" t="s">
        <v>919</v>
      </c>
      <c r="G8" s="276" t="s">
        <v>919</v>
      </c>
      <c r="H8" s="404"/>
      <c r="I8" s="407"/>
      <c r="J8" s="410"/>
    </row>
    <row r="9" spans="1:10">
      <c r="A9" s="412">
        <v>1</v>
      </c>
      <c r="B9" s="421" t="s">
        <v>920</v>
      </c>
      <c r="C9" s="415" t="s">
        <v>5</v>
      </c>
      <c r="D9" s="415">
        <v>1</v>
      </c>
      <c r="E9" s="17" t="s">
        <v>921</v>
      </c>
      <c r="F9" s="17" t="s">
        <v>921</v>
      </c>
      <c r="G9" s="17" t="s">
        <v>921</v>
      </c>
      <c r="H9" s="417">
        <f>(E10+F10+G10)/3</f>
        <v>1570</v>
      </c>
      <c r="I9" s="419">
        <f>H9*1.35</f>
        <v>2119.5</v>
      </c>
      <c r="J9" s="411" t="s">
        <v>217</v>
      </c>
    </row>
    <row r="10" spans="1:10">
      <c r="A10" s="413"/>
      <c r="B10" s="414"/>
      <c r="C10" s="416"/>
      <c r="D10" s="416"/>
      <c r="E10" s="275">
        <v>1638</v>
      </c>
      <c r="F10" s="275">
        <v>1365</v>
      </c>
      <c r="G10" s="275">
        <v>1707</v>
      </c>
      <c r="H10" s="418"/>
      <c r="I10" s="420"/>
      <c r="J10" s="411"/>
    </row>
    <row r="11" spans="1:10">
      <c r="A11" s="412">
        <v>2</v>
      </c>
      <c r="B11" s="414" t="s">
        <v>219</v>
      </c>
      <c r="C11" s="415" t="s">
        <v>5</v>
      </c>
      <c r="D11" s="415">
        <v>1</v>
      </c>
      <c r="E11" s="17" t="s">
        <v>921</v>
      </c>
      <c r="F11" s="17" t="s">
        <v>921</v>
      </c>
      <c r="G11" s="17" t="s">
        <v>921</v>
      </c>
      <c r="H11" s="417">
        <f t="shared" ref="H11" si="0">(E12+F12+G12)/3</f>
        <v>299</v>
      </c>
      <c r="I11" s="419">
        <f t="shared" ref="I11" si="1">H11*1.35</f>
        <v>403.65000000000003</v>
      </c>
      <c r="J11" s="411" t="s">
        <v>217</v>
      </c>
    </row>
    <row r="12" spans="1:10">
      <c r="A12" s="413"/>
      <c r="B12" s="414"/>
      <c r="C12" s="416"/>
      <c r="D12" s="416"/>
      <c r="E12" s="275">
        <v>312</v>
      </c>
      <c r="F12" s="275">
        <v>260</v>
      </c>
      <c r="G12" s="275">
        <v>325</v>
      </c>
      <c r="H12" s="418"/>
      <c r="I12" s="420"/>
      <c r="J12" s="411"/>
    </row>
    <row r="13" spans="1:10">
      <c r="A13" s="412">
        <v>3</v>
      </c>
      <c r="B13" s="414" t="s">
        <v>221</v>
      </c>
      <c r="C13" s="415" t="s">
        <v>5</v>
      </c>
      <c r="D13" s="415">
        <v>1</v>
      </c>
      <c r="E13" s="17" t="s">
        <v>921</v>
      </c>
      <c r="F13" s="17" t="s">
        <v>921</v>
      </c>
      <c r="G13" s="17" t="s">
        <v>921</v>
      </c>
      <c r="H13" s="417">
        <f t="shared" ref="H13:H15" si="2">(E14+F14+G14)/3</f>
        <v>598</v>
      </c>
      <c r="I13" s="419">
        <f t="shared" ref="I13:I15" si="3">H13*1.35</f>
        <v>807.30000000000007</v>
      </c>
      <c r="J13" s="411" t="s">
        <v>217</v>
      </c>
    </row>
    <row r="14" spans="1:10">
      <c r="A14" s="413"/>
      <c r="B14" s="414"/>
      <c r="C14" s="416"/>
      <c r="D14" s="416"/>
      <c r="E14" s="275">
        <v>624</v>
      </c>
      <c r="F14" s="275">
        <v>520</v>
      </c>
      <c r="G14" s="275">
        <v>650</v>
      </c>
      <c r="H14" s="418"/>
      <c r="I14" s="420"/>
      <c r="J14" s="411"/>
    </row>
    <row r="15" spans="1:10">
      <c r="A15" s="412">
        <v>4</v>
      </c>
      <c r="B15" s="414" t="s">
        <v>223</v>
      </c>
      <c r="C15" s="415" t="s">
        <v>5</v>
      </c>
      <c r="D15" s="415">
        <v>1</v>
      </c>
      <c r="E15" s="277"/>
      <c r="F15" s="277"/>
      <c r="G15" s="277"/>
      <c r="H15" s="417">
        <f t="shared" si="2"/>
        <v>598</v>
      </c>
      <c r="I15" s="419">
        <f t="shared" si="3"/>
        <v>807.30000000000007</v>
      </c>
      <c r="J15" s="411" t="s">
        <v>217</v>
      </c>
    </row>
    <row r="16" spans="1:10">
      <c r="A16" s="413"/>
      <c r="B16" s="414"/>
      <c r="C16" s="416"/>
      <c r="D16" s="416"/>
      <c r="E16" s="275">
        <v>624</v>
      </c>
      <c r="F16" s="275">
        <v>520</v>
      </c>
      <c r="G16" s="275">
        <v>650</v>
      </c>
      <c r="H16" s="418"/>
      <c r="I16" s="420"/>
      <c r="J16" s="411"/>
    </row>
    <row r="17" spans="1:10">
      <c r="A17" s="412">
        <v>5</v>
      </c>
      <c r="B17" s="422" t="s">
        <v>225</v>
      </c>
      <c r="C17" s="415" t="s">
        <v>5</v>
      </c>
      <c r="D17" s="415">
        <v>1</v>
      </c>
      <c r="E17" s="17" t="s">
        <v>921</v>
      </c>
      <c r="F17" s="17" t="s">
        <v>921</v>
      </c>
      <c r="G17" s="17" t="s">
        <v>921</v>
      </c>
      <c r="H17" s="417">
        <f t="shared" ref="H17" si="4">(E18+F18+G18)/3</f>
        <v>448.66666666666669</v>
      </c>
      <c r="I17" s="419">
        <f t="shared" ref="I17" si="5">H17*1.35</f>
        <v>605.70000000000005</v>
      </c>
      <c r="J17" s="411" t="s">
        <v>217</v>
      </c>
    </row>
    <row r="18" spans="1:10">
      <c r="A18" s="413"/>
      <c r="B18" s="421"/>
      <c r="C18" s="416"/>
      <c r="D18" s="416"/>
      <c r="E18" s="275">
        <v>468</v>
      </c>
      <c r="F18" s="275">
        <v>390</v>
      </c>
      <c r="G18" s="275">
        <v>488</v>
      </c>
      <c r="H18" s="418"/>
      <c r="I18" s="420"/>
      <c r="J18" s="411"/>
    </row>
  </sheetData>
  <mergeCells count="44"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  <mergeCell ref="J17:J18"/>
    <mergeCell ref="A17:A18"/>
    <mergeCell ref="B17:B18"/>
    <mergeCell ref="C17:C18"/>
    <mergeCell ref="D17:D18"/>
    <mergeCell ref="H17:H18"/>
    <mergeCell ref="I17:I1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A2:J4"/>
    <mergeCell ref="A5:J5"/>
    <mergeCell ref="A6:A8"/>
    <mergeCell ref="B6:B8"/>
    <mergeCell ref="C6:C8"/>
    <mergeCell ref="D6:D8"/>
    <mergeCell ref="H6:H8"/>
    <mergeCell ref="I6:I8"/>
    <mergeCell ref="J6:J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B14" sqref="B14:B15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07"/>
      <c r="B1" s="307"/>
      <c r="C1" s="307"/>
      <c r="D1" s="307"/>
      <c r="E1" s="307"/>
      <c r="F1" s="307"/>
    </row>
    <row r="2" spans="1:8">
      <c r="A2" s="307"/>
      <c r="B2" s="307"/>
      <c r="C2" s="307"/>
      <c r="D2" s="307"/>
      <c r="E2" s="307"/>
      <c r="F2" s="307"/>
    </row>
    <row r="3" spans="1:8">
      <c r="A3" s="307"/>
      <c r="B3" s="307"/>
      <c r="C3" s="307"/>
      <c r="D3" s="307"/>
      <c r="E3" s="307"/>
      <c r="F3" s="307"/>
    </row>
    <row r="4" spans="1:8">
      <c r="A4" s="307"/>
      <c r="B4" s="307"/>
      <c r="C4" s="307"/>
      <c r="D4" s="307"/>
      <c r="E4" s="307"/>
      <c r="F4" s="307"/>
    </row>
    <row r="5" spans="1:8">
      <c r="A5" s="307"/>
      <c r="B5" s="307"/>
      <c r="C5" s="307"/>
      <c r="D5" s="307"/>
      <c r="E5" s="307"/>
      <c r="F5" s="307"/>
    </row>
    <row r="6" spans="1:8" ht="24.6" customHeight="1" thickBot="1">
      <c r="A6" s="307"/>
      <c r="B6" s="307"/>
      <c r="C6" s="307"/>
      <c r="D6" s="307"/>
      <c r="E6" s="307"/>
      <c r="F6" s="307"/>
    </row>
    <row r="7" spans="1:8" ht="24" customHeight="1" thickBot="1">
      <c r="A7" s="425" t="s">
        <v>258</v>
      </c>
      <c r="B7" s="426"/>
      <c r="C7" s="426"/>
      <c r="D7" s="427" t="s">
        <v>259</v>
      </c>
      <c r="E7" s="428"/>
      <c r="F7" s="239" t="s">
        <v>879</v>
      </c>
      <c r="G7" s="3"/>
      <c r="H7" s="3"/>
    </row>
    <row r="8" spans="1:8" ht="61.15" customHeight="1" thickTop="1" thickBot="1">
      <c r="A8" s="429" t="s">
        <v>711</v>
      </c>
      <c r="B8" s="388"/>
      <c r="C8" s="389"/>
      <c r="D8" s="430" t="s">
        <v>260</v>
      </c>
      <c r="E8" s="431"/>
      <c r="F8" s="432"/>
      <c r="G8" s="4"/>
      <c r="H8" s="4"/>
    </row>
    <row r="9" spans="1:8" ht="30" customHeight="1" thickTop="1" thickBot="1">
      <c r="A9" s="433" t="s">
        <v>932</v>
      </c>
      <c r="B9" s="388"/>
      <c r="C9" s="388"/>
      <c r="D9" s="434">
        <f>C50</f>
        <v>187422.72460199997</v>
      </c>
      <c r="E9" s="380"/>
      <c r="F9" s="435"/>
      <c r="G9" s="4"/>
      <c r="H9" s="4"/>
    </row>
    <row r="10" spans="1:8" ht="16.149999999999999" customHeight="1" thickTop="1">
      <c r="A10" s="442" t="s">
        <v>261</v>
      </c>
      <c r="B10" s="443"/>
      <c r="C10" s="443"/>
      <c r="D10" s="443"/>
      <c r="E10" s="443"/>
      <c r="F10" s="444"/>
    </row>
    <row r="11" spans="1:8" ht="15" customHeight="1" thickBot="1">
      <c r="A11" s="445"/>
      <c r="B11" s="446"/>
      <c r="C11" s="446"/>
      <c r="D11" s="446"/>
      <c r="E11" s="446"/>
      <c r="F11" s="447"/>
    </row>
    <row r="12" spans="1:8" ht="15.75">
      <c r="A12" s="436" t="s">
        <v>3</v>
      </c>
      <c r="B12" s="438" t="s">
        <v>4</v>
      </c>
      <c r="C12" s="438" t="s">
        <v>262</v>
      </c>
      <c r="D12" s="440" t="s">
        <v>263</v>
      </c>
      <c r="E12" s="121" t="s">
        <v>264</v>
      </c>
      <c r="F12" s="122" t="s">
        <v>264</v>
      </c>
    </row>
    <row r="13" spans="1:8" ht="16.5" thickBot="1">
      <c r="A13" s="437"/>
      <c r="B13" s="439"/>
      <c r="C13" s="439"/>
      <c r="D13" s="441"/>
      <c r="E13" s="123">
        <v>30</v>
      </c>
      <c r="F13" s="124">
        <v>60</v>
      </c>
    </row>
    <row r="14" spans="1:8">
      <c r="A14" s="462" t="s">
        <v>14</v>
      </c>
      <c r="B14" s="470" t="s">
        <v>15</v>
      </c>
      <c r="C14" s="472"/>
      <c r="D14" s="473"/>
      <c r="E14" s="473"/>
      <c r="F14" s="474"/>
    </row>
    <row r="15" spans="1:8" ht="15.75" thickBot="1">
      <c r="A15" s="463"/>
      <c r="B15" s="471"/>
      <c r="C15" s="475"/>
      <c r="D15" s="476"/>
      <c r="E15" s="476"/>
      <c r="F15" s="477"/>
    </row>
    <row r="16" spans="1:8" ht="15.75" thickBot="1">
      <c r="A16" s="448" t="s">
        <v>17</v>
      </c>
      <c r="B16" s="450" t="s">
        <v>265</v>
      </c>
      <c r="C16" s="452">
        <f>'ORÇAMENTO SINTÉTICO'!F12</f>
        <v>2055.4085999999998</v>
      </c>
      <c r="D16" s="454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49"/>
      <c r="B17" s="451"/>
      <c r="C17" s="453"/>
      <c r="D17" s="455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56" t="s">
        <v>30</v>
      </c>
      <c r="B18" s="451" t="s">
        <v>31</v>
      </c>
      <c r="C18" s="453">
        <f>'ORÇAMENTO SINTÉTICO'!F16</f>
        <v>95245.447199999995</v>
      </c>
      <c r="D18" s="454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49"/>
      <c r="B19" s="451"/>
      <c r="C19" s="453"/>
      <c r="D19" s="455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56" t="s">
        <v>36</v>
      </c>
      <c r="B20" s="451" t="s">
        <v>37</v>
      </c>
      <c r="C20" s="453">
        <f>'ORÇAMENTO SINTÉTICO'!F18</f>
        <v>6957.2022000000015</v>
      </c>
      <c r="D20" s="454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49"/>
      <c r="B21" s="451"/>
      <c r="C21" s="453"/>
      <c r="D21" s="455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56" t="s">
        <v>68</v>
      </c>
      <c r="B22" s="458" t="s">
        <v>69</v>
      </c>
      <c r="C22" s="460">
        <f>'ORÇAMENTO SINTÉTICO'!F29</f>
        <v>5583.12</v>
      </c>
      <c r="D22" s="454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7"/>
      <c r="B23" s="459"/>
      <c r="C23" s="461"/>
      <c r="D23" s="455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62" t="s">
        <v>92</v>
      </c>
      <c r="B24" s="464" t="s">
        <v>93</v>
      </c>
      <c r="C24" s="472"/>
      <c r="D24" s="473"/>
      <c r="E24" s="473"/>
      <c r="F24" s="474"/>
      <c r="G24" s="5"/>
    </row>
    <row r="25" spans="1:7" ht="15.75" thickBot="1">
      <c r="A25" s="463"/>
      <c r="B25" s="465"/>
      <c r="C25" s="475"/>
      <c r="D25" s="476"/>
      <c r="E25" s="476"/>
      <c r="F25" s="477"/>
      <c r="G25" s="5"/>
    </row>
    <row r="26" spans="1:7" ht="15.75" thickBot="1">
      <c r="A26" s="448" t="s">
        <v>94</v>
      </c>
      <c r="B26" s="459" t="s">
        <v>95</v>
      </c>
      <c r="C26" s="461">
        <f>'ORÇAMENTO SINTÉTICO'!F39</f>
        <v>2623.2459600000002</v>
      </c>
      <c r="D26" s="454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49"/>
      <c r="B27" s="450"/>
      <c r="C27" s="452"/>
      <c r="D27" s="455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56" t="s">
        <v>103</v>
      </c>
      <c r="B28" s="458" t="s">
        <v>104</v>
      </c>
      <c r="C28" s="460">
        <f>'ORÇAMENTO SINTÉTICO'!F42</f>
        <v>2992.9279680000004</v>
      </c>
      <c r="D28" s="454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49"/>
      <c r="B29" s="450"/>
      <c r="C29" s="452"/>
      <c r="D29" s="455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56" t="s">
        <v>108</v>
      </c>
      <c r="B30" s="458" t="s">
        <v>109</v>
      </c>
      <c r="C30" s="460">
        <f>'ORÇAMENTO SINTÉTICO'!F44</f>
        <v>8040.4152000000004</v>
      </c>
      <c r="D30" s="454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49"/>
      <c r="B31" s="450"/>
      <c r="C31" s="452"/>
      <c r="D31" s="455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56" t="s">
        <v>113</v>
      </c>
      <c r="B32" s="458" t="s">
        <v>114</v>
      </c>
      <c r="C32" s="460">
        <f>'ORÇAMENTO SINTÉTICO'!F46</f>
        <v>3198.7872000000007</v>
      </c>
      <c r="D32" s="454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49"/>
      <c r="B33" s="450"/>
      <c r="C33" s="452"/>
      <c r="D33" s="455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56" t="s">
        <v>118</v>
      </c>
      <c r="B34" s="458" t="s">
        <v>119</v>
      </c>
      <c r="C34" s="460">
        <f>'ORÇAMENTO SINTÉTICO'!F48</f>
        <v>3459.1244220000003</v>
      </c>
      <c r="D34" s="454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49"/>
      <c r="B35" s="450"/>
      <c r="C35" s="452"/>
      <c r="D35" s="455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56" t="s">
        <v>132</v>
      </c>
      <c r="B36" s="458" t="s">
        <v>133</v>
      </c>
      <c r="C36" s="460">
        <f>'ORÇAMENTO SINTÉTICO'!F53</f>
        <v>613.24019999999996</v>
      </c>
      <c r="D36" s="454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49"/>
      <c r="B37" s="450"/>
      <c r="C37" s="452"/>
      <c r="D37" s="455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56" t="s">
        <v>146</v>
      </c>
      <c r="B38" s="458" t="s">
        <v>147</v>
      </c>
      <c r="C38" s="460">
        <f>'ORÇAMENTO SINTÉTICO'!F58</f>
        <v>15574.008749999999</v>
      </c>
      <c r="D38" s="454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49"/>
      <c r="B39" s="450"/>
      <c r="C39" s="452"/>
      <c r="D39" s="455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56" t="s">
        <v>208</v>
      </c>
      <c r="B40" s="458" t="s">
        <v>209</v>
      </c>
      <c r="C40" s="460">
        <f>'ORÇAMENTO SINTÉTICO'!F81</f>
        <v>503.96688000000006</v>
      </c>
      <c r="D40" s="454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49"/>
      <c r="B41" s="450"/>
      <c r="C41" s="452"/>
      <c r="D41" s="455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56" t="s">
        <v>213</v>
      </c>
      <c r="B42" s="458" t="s">
        <v>214</v>
      </c>
      <c r="C42" s="460">
        <f>'ORÇAMENTO SINTÉTICO'!F83</f>
        <v>25633.59</v>
      </c>
      <c r="D42" s="454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49"/>
      <c r="B43" s="450"/>
      <c r="C43" s="452"/>
      <c r="D43" s="455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56" t="s">
        <v>229</v>
      </c>
      <c r="B44" s="458" t="s">
        <v>230</v>
      </c>
      <c r="C44" s="460">
        <f>'ORÇAMENTO SINTÉTICO'!F90</f>
        <v>914.37780000000009</v>
      </c>
      <c r="D44" s="454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49"/>
      <c r="B45" s="450"/>
      <c r="C45" s="452"/>
      <c r="D45" s="455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56" t="s">
        <v>234</v>
      </c>
      <c r="B46" s="458" t="s">
        <v>235</v>
      </c>
      <c r="C46" s="460">
        <f>'ORÇAMENTO SINTÉTICO'!F92</f>
        <v>7377.950922</v>
      </c>
      <c r="D46" s="454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49"/>
      <c r="B47" s="450"/>
      <c r="C47" s="452"/>
      <c r="D47" s="455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56" t="s">
        <v>245</v>
      </c>
      <c r="B48" s="458" t="s">
        <v>246</v>
      </c>
      <c r="C48" s="460">
        <f>'ORÇAMENTO SINTÉTICO'!F96</f>
        <v>6649.9112999999998</v>
      </c>
      <c r="D48" s="454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49"/>
      <c r="B49" s="450"/>
      <c r="C49" s="452"/>
      <c r="D49" s="455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80" t="s">
        <v>11</v>
      </c>
      <c r="B50" s="481"/>
      <c r="C50" s="111">
        <f>SUM(C16:C49)</f>
        <v>187422.72460199997</v>
      </c>
      <c r="D50" s="2">
        <f>SUM(D16:D49)</f>
        <v>1</v>
      </c>
      <c r="E50" s="466"/>
      <c r="F50" s="467"/>
    </row>
    <row r="51" spans="1:7" ht="15.75">
      <c r="A51" s="468" t="s">
        <v>266</v>
      </c>
      <c r="B51" s="469"/>
      <c r="C51" s="469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68" t="s">
        <v>267</v>
      </c>
      <c r="B52" s="469"/>
      <c r="C52" s="469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68" t="s">
        <v>268</v>
      </c>
      <c r="B53" s="469"/>
      <c r="C53" s="469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78" t="s">
        <v>269</v>
      </c>
      <c r="B54" s="479"/>
      <c r="C54" s="479"/>
      <c r="D54" s="119"/>
      <c r="E54" s="120">
        <f>E52</f>
        <v>0.60703684673883951</v>
      </c>
      <c r="F54" s="139">
        <f>E54+F52</f>
        <v>1.0000000000000002</v>
      </c>
    </row>
    <row r="55" spans="1:7">
      <c r="A55" s="423"/>
      <c r="B55" s="423"/>
      <c r="C55" s="423"/>
      <c r="D55" s="423"/>
      <c r="E55" s="423"/>
      <c r="F55" s="423"/>
    </row>
    <row r="56" spans="1:7">
      <c r="A56" s="424"/>
      <c r="B56" s="424"/>
      <c r="C56" s="424"/>
      <c r="D56" s="424"/>
      <c r="E56" s="424"/>
      <c r="F56" s="424"/>
    </row>
    <row r="57" spans="1:7">
      <c r="A57" s="424"/>
      <c r="B57" s="424"/>
      <c r="C57" s="424"/>
      <c r="D57" s="424"/>
      <c r="E57" s="424"/>
      <c r="F57" s="424"/>
    </row>
    <row r="58" spans="1:7">
      <c r="A58" s="424"/>
      <c r="B58" s="424"/>
      <c r="C58" s="424"/>
      <c r="D58" s="424"/>
      <c r="E58" s="424"/>
      <c r="F58" s="424"/>
    </row>
    <row r="59" spans="1:7">
      <c r="A59" s="424"/>
      <c r="B59" s="424"/>
      <c r="C59" s="424"/>
      <c r="D59" s="424"/>
      <c r="E59" s="424"/>
      <c r="F59" s="424"/>
    </row>
    <row r="60" spans="1:7">
      <c r="A60" s="424"/>
      <c r="B60" s="424"/>
      <c r="C60" s="424"/>
      <c r="D60" s="424"/>
      <c r="E60" s="424"/>
      <c r="F60" s="424"/>
    </row>
    <row r="61" spans="1:7">
      <c r="A61" s="424"/>
      <c r="B61" s="424"/>
      <c r="C61" s="424"/>
      <c r="D61" s="424"/>
      <c r="E61" s="424"/>
      <c r="F61" s="424"/>
    </row>
    <row r="62" spans="1:7">
      <c r="A62" s="424"/>
      <c r="B62" s="424"/>
      <c r="C62" s="424"/>
      <c r="D62" s="424"/>
      <c r="E62" s="424"/>
      <c r="F62" s="424"/>
    </row>
    <row r="63" spans="1:7">
      <c r="A63" s="424"/>
      <c r="B63" s="424"/>
      <c r="C63" s="424"/>
      <c r="D63" s="424"/>
      <c r="E63" s="424"/>
      <c r="F63" s="424"/>
    </row>
    <row r="68" spans="7:7">
      <c r="G68" s="140"/>
    </row>
  </sheetData>
  <mergeCells count="89"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C32:C33"/>
    <mergeCell ref="D32:D33"/>
    <mergeCell ref="A34:A35"/>
    <mergeCell ref="B34:B35"/>
    <mergeCell ref="C34:C35"/>
    <mergeCell ref="D34:D35"/>
    <mergeCell ref="A28:A29"/>
    <mergeCell ref="B28:B29"/>
    <mergeCell ref="C28:C29"/>
    <mergeCell ref="D28:D29"/>
    <mergeCell ref="A30:A31"/>
    <mergeCell ref="B30:B31"/>
    <mergeCell ref="C30:C31"/>
    <mergeCell ref="D30:D31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D16:D17"/>
    <mergeCell ref="A18:A19"/>
    <mergeCell ref="B18:B19"/>
    <mergeCell ref="C18:C19"/>
    <mergeCell ref="D18:D19"/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0" sqref="K10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07"/>
      <c r="B1" s="307"/>
      <c r="C1" s="307"/>
      <c r="D1" s="307"/>
      <c r="E1" s="307"/>
      <c r="F1" s="307"/>
      <c r="G1" s="307"/>
    </row>
    <row r="2" spans="1:9" ht="24.6" customHeight="1">
      <c r="A2" s="307"/>
      <c r="B2" s="307"/>
      <c r="C2" s="307"/>
      <c r="D2" s="307"/>
      <c r="E2" s="307"/>
      <c r="F2" s="307"/>
      <c r="G2" s="307"/>
    </row>
    <row r="3" spans="1:9" ht="25.15" customHeight="1">
      <c r="A3" s="307"/>
      <c r="B3" s="307"/>
      <c r="C3" s="307"/>
      <c r="D3" s="307"/>
      <c r="E3" s="307"/>
      <c r="F3" s="307"/>
      <c r="G3" s="307"/>
    </row>
    <row r="4" spans="1:9" ht="20.45" customHeight="1">
      <c r="A4" s="307"/>
      <c r="B4" s="307"/>
      <c r="C4" s="307"/>
      <c r="D4" s="307"/>
      <c r="E4" s="307"/>
      <c r="F4" s="307"/>
      <c r="G4" s="307"/>
    </row>
    <row r="5" spans="1:9" ht="34.15" customHeight="1">
      <c r="A5" s="75" t="s">
        <v>681</v>
      </c>
      <c r="B5" s="483" t="s">
        <v>710</v>
      </c>
      <c r="C5" s="483"/>
      <c r="D5" s="483"/>
      <c r="E5" s="483"/>
      <c r="F5" s="483"/>
      <c r="G5" s="483"/>
    </row>
    <row r="6" spans="1:9">
      <c r="A6" s="76" t="s">
        <v>682</v>
      </c>
      <c r="B6" s="482" t="s">
        <v>683</v>
      </c>
      <c r="C6" s="482"/>
      <c r="D6" s="482"/>
      <c r="E6" s="77"/>
    </row>
    <row r="7" spans="1:9">
      <c r="A7" s="76" t="s">
        <v>684</v>
      </c>
      <c r="B7" s="482" t="s">
        <v>685</v>
      </c>
      <c r="C7" s="482"/>
      <c r="D7" s="482"/>
      <c r="E7" s="77"/>
    </row>
    <row r="8" spans="1:9">
      <c r="A8" s="78" t="s">
        <v>686</v>
      </c>
      <c r="B8" s="484" t="s">
        <v>687</v>
      </c>
      <c r="C8" s="482"/>
      <c r="D8" s="482"/>
      <c r="E8" s="77"/>
    </row>
    <row r="9" spans="1:9">
      <c r="A9" s="78" t="s">
        <v>688</v>
      </c>
      <c r="B9" s="482" t="s">
        <v>689</v>
      </c>
      <c r="C9" s="482"/>
      <c r="D9" s="482"/>
      <c r="E9" s="77"/>
    </row>
    <row r="10" spans="1:9" ht="23.45" customHeight="1">
      <c r="A10" s="490" t="s">
        <v>690</v>
      </c>
      <c r="B10" s="490"/>
      <c r="C10" s="490"/>
      <c r="D10" s="490"/>
    </row>
    <row r="11" spans="1:9" ht="26.45" customHeight="1" thickBot="1">
      <c r="A11" s="490"/>
      <c r="B11" s="490"/>
      <c r="C11" s="490"/>
      <c r="D11" s="490"/>
    </row>
    <row r="12" spans="1:9" ht="21" thickBot="1">
      <c r="A12" s="491" t="s">
        <v>691</v>
      </c>
      <c r="B12" s="491"/>
      <c r="C12" s="491"/>
      <c r="D12" s="491"/>
      <c r="F12" s="492" t="s">
        <v>692</v>
      </c>
      <c r="G12" s="493"/>
    </row>
    <row r="13" spans="1:9" ht="15.75" thickBot="1">
      <c r="A13" s="494" t="s">
        <v>693</v>
      </c>
      <c r="B13" s="495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496" t="s">
        <v>923</v>
      </c>
      <c r="B14" s="497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498" t="s">
        <v>924</v>
      </c>
      <c r="B15" s="499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498" t="s">
        <v>926</v>
      </c>
      <c r="B16" s="499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0" t="s">
        <v>927</v>
      </c>
      <c r="B17" s="501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2" t="s">
        <v>928</v>
      </c>
      <c r="B18" s="503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4" t="s">
        <v>701</v>
      </c>
      <c r="B19" s="299" t="s">
        <v>702</v>
      </c>
      <c r="C19" s="506" t="s">
        <v>703</v>
      </c>
      <c r="D19" s="284">
        <v>6.4999999999999997E-3</v>
      </c>
      <c r="F19" s="485" t="s">
        <v>704</v>
      </c>
      <c r="G19" s="486"/>
      <c r="I19" s="287"/>
    </row>
    <row r="20" spans="1:11">
      <c r="A20" s="504"/>
      <c r="B20" s="300" t="s">
        <v>705</v>
      </c>
      <c r="C20" s="506"/>
      <c r="D20" s="289">
        <v>0.03</v>
      </c>
      <c r="F20" s="485"/>
      <c r="G20" s="486"/>
      <c r="I20" s="287"/>
    </row>
    <row r="21" spans="1:11">
      <c r="A21" s="504"/>
      <c r="B21" s="300" t="s">
        <v>706</v>
      </c>
      <c r="C21" s="506"/>
      <c r="D21" s="289">
        <v>0.05</v>
      </c>
      <c r="F21" s="485"/>
      <c r="G21" s="486"/>
      <c r="I21" s="287"/>
    </row>
    <row r="22" spans="1:11" ht="15.75" thickBot="1">
      <c r="A22" s="505"/>
      <c r="B22" s="301" t="s">
        <v>707</v>
      </c>
      <c r="C22" s="507"/>
      <c r="D22" s="302">
        <v>4.4999999999999998E-2</v>
      </c>
      <c r="F22" s="485"/>
      <c r="G22" s="486"/>
      <c r="I22" s="287"/>
      <c r="J22" s="287"/>
    </row>
    <row r="23" spans="1:11" ht="29.45" customHeight="1" thickBot="1">
      <c r="A23" s="487" t="s">
        <v>929</v>
      </c>
      <c r="B23" s="488"/>
      <c r="C23" s="489"/>
      <c r="D23" s="303">
        <f>SUM(D19:D22)</f>
        <v>0.13150000000000001</v>
      </c>
      <c r="F23" s="485"/>
      <c r="G23" s="486"/>
      <c r="I23" s="287"/>
      <c r="J23" s="287"/>
      <c r="K23" s="287"/>
    </row>
    <row r="24" spans="1:11" ht="15.75" thickBot="1">
      <c r="A24" s="508"/>
      <c r="B24" s="508"/>
      <c r="C24" s="508"/>
      <c r="D24" s="508"/>
      <c r="F24" s="509"/>
      <c r="G24" s="509"/>
    </row>
    <row r="25" spans="1:11" ht="15.75" thickBot="1">
      <c r="A25" s="510" t="s">
        <v>930</v>
      </c>
      <c r="B25" s="511"/>
      <c r="C25" s="512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513" t="s">
        <v>708</v>
      </c>
      <c r="B27" s="513"/>
      <c r="C27" s="513"/>
    </row>
    <row r="28" spans="1:11">
      <c r="A28" s="514" t="s">
        <v>709</v>
      </c>
      <c r="B28" s="514"/>
      <c r="C28" s="514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2023-03-14T19:27:54Z</cp:lastPrinted>
  <dcterms:created xsi:type="dcterms:W3CDTF">2023-02-23T13:14:11Z</dcterms:created>
  <dcterms:modified xsi:type="dcterms:W3CDTF">2023-05-05T13:43:25Z</dcterms:modified>
</cp:coreProperties>
</file>